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Segund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F49" i="1"/>
  <c r="F46" i="1" s="1"/>
  <c r="E49" i="1"/>
  <c r="J48" i="1"/>
  <c r="G48" i="1"/>
  <c r="J47" i="1"/>
  <c r="G47" i="1"/>
  <c r="E46" i="1"/>
  <c r="J44" i="1"/>
  <c r="G44" i="1"/>
  <c r="J42" i="1"/>
  <c r="G42" i="1"/>
  <c r="G40" i="1" s="1"/>
  <c r="J41" i="1"/>
  <c r="G41" i="1"/>
  <c r="I40" i="1"/>
  <c r="H40" i="1"/>
  <c r="F40" i="1"/>
  <c r="F33" i="1" s="1"/>
  <c r="E40" i="1"/>
  <c r="E33" i="1" s="1"/>
  <c r="J39" i="1"/>
  <c r="G39" i="1"/>
  <c r="J38" i="1"/>
  <c r="G38" i="1"/>
  <c r="I37" i="1"/>
  <c r="J37" i="1" s="1"/>
  <c r="H37" i="1"/>
  <c r="G37" i="1"/>
  <c r="F37" i="1"/>
  <c r="E37" i="1"/>
  <c r="J36" i="1"/>
  <c r="G36" i="1"/>
  <c r="J35" i="1"/>
  <c r="G35" i="1"/>
  <c r="J34" i="1"/>
  <c r="G34" i="1"/>
  <c r="J24" i="1"/>
  <c r="G24" i="1"/>
  <c r="I23" i="1"/>
  <c r="J23" i="1" s="1"/>
  <c r="F23" i="1"/>
  <c r="G23" i="1" s="1"/>
  <c r="F22" i="1"/>
  <c r="F43" i="1" s="1"/>
  <c r="G43" i="1" s="1"/>
  <c r="H43" i="1" s="1"/>
  <c r="J21" i="1"/>
  <c r="G21" i="1"/>
  <c r="J20" i="1"/>
  <c r="G20" i="1"/>
  <c r="J19" i="1"/>
  <c r="G19" i="1"/>
  <c r="I18" i="1"/>
  <c r="J18" i="1" s="1"/>
  <c r="H18" i="1"/>
  <c r="F18" i="1"/>
  <c r="F26" i="1" s="1"/>
  <c r="E18" i="1"/>
  <c r="G18" i="1" s="1"/>
  <c r="J17" i="1"/>
  <c r="G17" i="1"/>
  <c r="J16" i="1"/>
  <c r="G16" i="1"/>
  <c r="I15" i="1"/>
  <c r="J15" i="1" s="1"/>
  <c r="H15" i="1"/>
  <c r="G15" i="1"/>
  <c r="F15" i="1"/>
  <c r="E15" i="1"/>
  <c r="J14" i="1"/>
  <c r="G14" i="1"/>
  <c r="J13" i="1"/>
  <c r="G13" i="1"/>
  <c r="J12" i="1"/>
  <c r="G12" i="1"/>
  <c r="J11" i="1"/>
  <c r="G11" i="1"/>
  <c r="I43" i="1" l="1"/>
  <c r="J43" i="1" s="1"/>
  <c r="H33" i="1"/>
  <c r="F54" i="1"/>
  <c r="I33" i="1"/>
  <c r="E26" i="1"/>
  <c r="G33" i="1"/>
  <c r="J40" i="1"/>
  <c r="J33" i="1" s="1"/>
  <c r="I22" i="1"/>
  <c r="H23" i="1"/>
  <c r="I49" i="1"/>
  <c r="G22" i="1"/>
  <c r="G26" i="1" s="1"/>
  <c r="I26" i="1"/>
  <c r="G49" i="1"/>
  <c r="H49" i="1" s="1"/>
  <c r="H46" i="1" s="1"/>
  <c r="H54" i="1" s="1"/>
  <c r="E54" i="1"/>
  <c r="G46" i="1" l="1"/>
  <c r="G54" i="1" s="1"/>
  <c r="H22" i="1"/>
  <c r="H26" i="1" s="1"/>
  <c r="J22" i="1"/>
  <c r="J26" i="1" s="1"/>
  <c r="I46" i="1"/>
  <c r="J49" i="1"/>
  <c r="J46" i="1" l="1"/>
  <c r="J54" i="1" s="1"/>
  <c r="I54" i="1"/>
</calcChain>
</file>

<file path=xl/comments1.xml><?xml version="1.0" encoding="utf-8"?>
<comments xmlns="http://schemas.openxmlformats.org/spreadsheetml/2006/main">
  <authors>
    <author>Marisol</author>
  </authors>
  <commentList>
    <comment ref="F22" authorId="0" shapeId="0">
      <text>
        <r>
          <rPr>
            <b/>
            <sz val="9"/>
            <color indexed="81"/>
            <rFont val="Tahoma"/>
            <charset val="1"/>
          </rPr>
          <t>Marisol:</t>
        </r>
        <r>
          <rPr>
            <sz val="9"/>
            <color indexed="81"/>
            <rFont val="Tahoma"/>
            <charset val="1"/>
          </rPr>
          <t xml:space="preserve">
ingresos por ampliaciones de todos los programas
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Marisol:</t>
        </r>
        <r>
          <rPr>
            <sz val="9"/>
            <color indexed="81"/>
            <rFont val="Tahoma"/>
            <charset val="1"/>
          </rPr>
          <t xml:space="preserve">
ingresos por ampliaciones del iee</t>
        </r>
      </text>
    </comment>
    <comment ref="I23" authorId="0" shapeId="0">
      <text>
        <r>
          <rPr>
            <b/>
            <sz val="9"/>
            <color indexed="81"/>
            <rFont val="Tahoma"/>
            <charset val="1"/>
          </rPr>
          <t>Marisol:</t>
        </r>
        <r>
          <rPr>
            <sz val="9"/>
            <color indexed="81"/>
            <rFont val="Tahoma"/>
            <charset val="1"/>
          </rPr>
          <t xml:space="preserve">
ingresos del iee + subsidio</t>
        </r>
      </text>
    </comment>
  </commentList>
</comments>
</file>

<file path=xl/sharedStrings.xml><?xml version="1.0" encoding="utf-8"?>
<sst xmlns="http://schemas.openxmlformats.org/spreadsheetml/2006/main" count="69" uniqueCount="37">
  <si>
    <t>Cuenta Pública 2019</t>
  </si>
  <si>
    <t>Instituto de Innovación y Competitividad</t>
  </si>
  <si>
    <t>Estado Analítico de Ingresos</t>
  </si>
  <si>
    <t>Del 1 de enero al 30 de junio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</si>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</sst>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7" fillId="2" borderId="0" xfId="1" applyFont="1" applyFill="1"/>
    <xf numFmtId="4" fontId="2" fillId="0" borderId="0" xfId="0" applyNumberFormat="1" applyFont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Continuous"/>
    </xf>
    <xf numFmtId="0" fontId="7" fillId="2" borderId="14" xfId="1" applyFont="1" applyFill="1" applyBorder="1" applyAlignment="1">
      <alignment horizontal="centerContinuous"/>
    </xf>
    <xf numFmtId="3" fontId="7" fillId="2" borderId="15" xfId="1" applyNumberFormat="1" applyFont="1" applyFill="1" applyBorder="1" applyAlignment="1">
      <alignment horizontal="left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center"/>
    </xf>
    <xf numFmtId="3" fontId="3" fillId="3" borderId="9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wrapText="1"/>
    </xf>
    <xf numFmtId="3" fontId="5" fillId="2" borderId="3" xfId="1" applyNumberFormat="1" applyFont="1" applyFill="1" applyBorder="1"/>
    <xf numFmtId="3" fontId="5" fillId="2" borderId="10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3" fontId="2" fillId="2" borderId="5" xfId="0" applyNumberFormat="1" applyFont="1" applyFill="1" applyBorder="1"/>
    <xf numFmtId="3" fontId="11" fillId="2" borderId="11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/>
    <xf numFmtId="3" fontId="7" fillId="2" borderId="11" xfId="2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0" fontId="7" fillId="2" borderId="15" xfId="1" applyFont="1" applyFill="1" applyBorder="1" applyAlignment="1">
      <alignment horizontal="left" wrapText="1" indent="1"/>
    </xf>
    <xf numFmtId="3" fontId="7" fillId="2" borderId="10" xfId="1" applyNumberFormat="1" applyFont="1" applyFill="1" applyBorder="1" applyAlignment="1">
      <alignment horizontal="center"/>
    </xf>
    <xf numFmtId="3" fontId="7" fillId="2" borderId="12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2%20Segundo%20Trimestre/Estados%20Vinculados%20al%2030%20de%20Juni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59">
          <cell r="H759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sqref="A1:XFD1048576"/>
    </sheetView>
  </sheetViews>
  <sheetFormatPr baseColWidth="10" defaultColWidth="11.44140625" defaultRowHeight="10.199999999999999" x14ac:dyDescent="0.2"/>
  <cols>
    <col min="1" max="1" width="1.109375" style="1" customWidth="1"/>
    <col min="2" max="3" width="3.6640625" style="5" customWidth="1"/>
    <col min="4" max="4" width="46.44140625" style="5" customWidth="1"/>
    <col min="5" max="10" width="15.6640625" style="5" customWidth="1"/>
    <col min="11" max="11" width="2" style="1" customWidth="1"/>
    <col min="12" max="16384" width="11.44140625" style="5"/>
  </cols>
  <sheetData>
    <row r="1" spans="1:10" s="1" customFormat="1" x14ac:dyDescent="0.2"/>
    <row r="2" spans="1:10" x14ac:dyDescent="0.2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0" x14ac:dyDescent="0.2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1:10" x14ac:dyDescent="0.2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1:10" x14ac:dyDescent="0.2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1:10" s="1" customFormat="1" x14ac:dyDescent="0.2">
      <c r="A6" s="12"/>
      <c r="B6" s="12"/>
      <c r="C6" s="12"/>
      <c r="D6" s="12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0.399999999999999" x14ac:dyDescent="0.2">
      <c r="A8" s="12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12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9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0" ht="12" customHeight="1" x14ac:dyDescent="0.2">
      <c r="A13" s="19"/>
      <c r="B13" s="25" t="s">
        <v>20</v>
      </c>
      <c r="C13" s="26"/>
      <c r="D13" s="29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9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0" ht="12" customHeight="1" x14ac:dyDescent="0.2">
      <c r="A15" s="19"/>
      <c r="B15" s="25" t="s">
        <v>22</v>
      </c>
      <c r="C15" s="26"/>
      <c r="D15" s="29"/>
      <c r="E15" s="28">
        <f>+E16+E17</f>
        <v>0</v>
      </c>
      <c r="F15" s="28">
        <f>+F16+F17</f>
        <v>0</v>
      </c>
      <c r="G15" s="28">
        <f>+G16+G17</f>
        <v>0</v>
      </c>
      <c r="H15" s="28">
        <f>+H16+H17</f>
        <v>0</v>
      </c>
      <c r="I15" s="28">
        <f>+I16+I17</f>
        <v>0</v>
      </c>
      <c r="J15" s="28">
        <f t="shared" si="1"/>
        <v>0</v>
      </c>
    </row>
    <row r="16" spans="1:10" ht="12" customHeight="1" x14ac:dyDescent="0.2">
      <c r="A16" s="19"/>
      <c r="B16" s="30"/>
      <c r="C16" s="26" t="s">
        <v>23</v>
      </c>
      <c r="D16" s="29"/>
      <c r="E16" s="28">
        <v>0</v>
      </c>
      <c r="F16" s="28">
        <v>0</v>
      </c>
      <c r="G16" s="28">
        <f t="shared" si="0"/>
        <v>0</v>
      </c>
      <c r="H16" s="28">
        <v>0</v>
      </c>
      <c r="I16" s="28">
        <v>0</v>
      </c>
      <c r="J16" s="28">
        <f t="shared" si="1"/>
        <v>0</v>
      </c>
    </row>
    <row r="17" spans="1:12" ht="12" customHeight="1" x14ac:dyDescent="0.2">
      <c r="A17" s="19"/>
      <c r="B17" s="30"/>
      <c r="C17" s="26" t="s">
        <v>24</v>
      </c>
      <c r="D17" s="29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2" ht="12" customHeight="1" x14ac:dyDescent="0.2">
      <c r="A18" s="19"/>
      <c r="B18" s="25" t="s">
        <v>25</v>
      </c>
      <c r="C18" s="26"/>
      <c r="D18" s="29"/>
      <c r="E18" s="28">
        <f>+E19+E20</f>
        <v>0</v>
      </c>
      <c r="F18" s="28">
        <f>+F19+F20</f>
        <v>0</v>
      </c>
      <c r="G18" s="28">
        <f t="shared" si="0"/>
        <v>0</v>
      </c>
      <c r="H18" s="28">
        <f>+H19+H20</f>
        <v>0</v>
      </c>
      <c r="I18" s="28">
        <f>+I19+I20</f>
        <v>0</v>
      </c>
      <c r="J18" s="28">
        <f t="shared" si="1"/>
        <v>0</v>
      </c>
    </row>
    <row r="19" spans="1:12" ht="12" customHeight="1" x14ac:dyDescent="0.2">
      <c r="A19" s="19"/>
      <c r="B19" s="30"/>
      <c r="C19" s="26" t="s">
        <v>23</v>
      </c>
      <c r="D19" s="29"/>
      <c r="E19" s="28">
        <v>0</v>
      </c>
      <c r="F19" s="28">
        <v>0</v>
      </c>
      <c r="G19" s="28">
        <f t="shared" si="0"/>
        <v>0</v>
      </c>
      <c r="H19" s="28">
        <v>0</v>
      </c>
      <c r="I19" s="28">
        <v>0</v>
      </c>
      <c r="J19" s="28">
        <f t="shared" si="1"/>
        <v>0</v>
      </c>
    </row>
    <row r="20" spans="1:12" ht="12" customHeight="1" x14ac:dyDescent="0.2">
      <c r="A20" s="19"/>
      <c r="B20" s="30"/>
      <c r="C20" s="26" t="s">
        <v>24</v>
      </c>
      <c r="D20" s="29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2" ht="12" customHeight="1" x14ac:dyDescent="0.2">
      <c r="A21" s="19"/>
      <c r="B21" s="25" t="s">
        <v>26</v>
      </c>
      <c r="C21" s="26"/>
      <c r="D21" s="29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2" ht="12" customHeight="1" x14ac:dyDescent="0.2">
      <c r="A22" s="19"/>
      <c r="B22" s="25" t="s">
        <v>27</v>
      </c>
      <c r="C22" s="26"/>
      <c r="D22" s="29"/>
      <c r="E22" s="28">
        <v>0</v>
      </c>
      <c r="F22" s="28">
        <f>860457.45+500000+666669.21+1499999.83+417329.41+187000+8.29+9444842.37+12269.2+303234.99+13000+121856.29+417310.04+9.45+417290.5+8.68+4890915.61+607500+7.13+90000</f>
        <v>20449708.449999996</v>
      </c>
      <c r="G22" s="28">
        <f t="shared" si="0"/>
        <v>20449708.449999996</v>
      </c>
      <c r="H22" s="28">
        <f>+I22</f>
        <v>20449708.449999996</v>
      </c>
      <c r="I22" s="28">
        <f>+F22</f>
        <v>20449708.449999996</v>
      </c>
      <c r="J22" s="28">
        <f>+I22-E22</f>
        <v>20449708.449999996</v>
      </c>
    </row>
    <row r="23" spans="1:12" ht="12" customHeight="1" x14ac:dyDescent="0.2">
      <c r="A23" s="31"/>
      <c r="B23" s="25" t="s">
        <v>28</v>
      </c>
      <c r="C23" s="26"/>
      <c r="D23" s="29"/>
      <c r="E23" s="28">
        <v>6958925.7800000003</v>
      </c>
      <c r="F23" s="28">
        <f>500230.51+1633266.67+83409.14+1405919.94+355877.89+85439.8+1023875.65</f>
        <v>5088019.5999999996</v>
      </c>
      <c r="G23" s="28">
        <f t="shared" si="0"/>
        <v>12046945.379999999</v>
      </c>
      <c r="H23" s="28">
        <f>+I23</f>
        <v>5088019.5999999996</v>
      </c>
      <c r="I23" s="28">
        <f>+F23+'[1]BC-19'!H759</f>
        <v>5088019.5999999996</v>
      </c>
      <c r="J23" s="28">
        <f>+I23-E23</f>
        <v>-1870906.1800000006</v>
      </c>
      <c r="L23" s="32"/>
    </row>
    <row r="24" spans="1:12" ht="12" customHeight="1" x14ac:dyDescent="0.2">
      <c r="A24" s="19"/>
      <c r="B24" s="25" t="s">
        <v>29</v>
      </c>
      <c r="C24" s="26"/>
      <c r="D24" s="29"/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f t="shared" si="1"/>
        <v>0</v>
      </c>
    </row>
    <row r="25" spans="1:12" ht="12" customHeight="1" x14ac:dyDescent="0.2">
      <c r="A25" s="19"/>
      <c r="B25" s="33"/>
      <c r="C25" s="34"/>
      <c r="D25" s="35"/>
      <c r="E25" s="36"/>
      <c r="F25" s="37"/>
      <c r="G25" s="37"/>
      <c r="H25" s="37"/>
      <c r="I25" s="37"/>
      <c r="J25" s="37"/>
    </row>
    <row r="26" spans="1:12" ht="12" customHeight="1" x14ac:dyDescent="0.2">
      <c r="A26" s="12"/>
      <c r="B26" s="38"/>
      <c r="C26" s="39"/>
      <c r="D26" s="40" t="s">
        <v>30</v>
      </c>
      <c r="E26" s="28">
        <f>SUM(E11+E12+E13+E14+E15+E18+E21+E22+E23+E24)</f>
        <v>6958925.7800000003</v>
      </c>
      <c r="F26" s="28">
        <f>SUM(F11+F12+F13+F14+F15+F18+F21+F22+F23+F24)</f>
        <v>25537728.049999997</v>
      </c>
      <c r="G26" s="28">
        <f>SUM(G11+G12+G13+G14+G15+G18+G21+G22+G23+G24)</f>
        <v>32496653.829999994</v>
      </c>
      <c r="H26" s="28">
        <f>SUM(H11+H12+H13+H14+H15+H18+H21+H22+H23+H24)</f>
        <v>25537728.049999997</v>
      </c>
      <c r="I26" s="28">
        <f>SUM(I11+I12+I13+I14+I15+I18+I21+I22+I23+I24)</f>
        <v>25537728.049999997</v>
      </c>
      <c r="J26" s="41">
        <f>SUM(J11:J24)</f>
        <v>18578802.269999996</v>
      </c>
    </row>
    <row r="27" spans="1:12" ht="12" customHeight="1" x14ac:dyDescent="0.2">
      <c r="A27" s="19"/>
      <c r="B27" s="42"/>
      <c r="C27" s="42"/>
      <c r="D27" s="43"/>
      <c r="E27" s="43"/>
      <c r="F27" s="43"/>
      <c r="G27" s="43"/>
      <c r="H27" s="44" t="s">
        <v>31</v>
      </c>
      <c r="I27" s="45"/>
      <c r="J27" s="46"/>
    </row>
    <row r="28" spans="1:12" ht="12" customHeight="1" x14ac:dyDescent="0.2">
      <c r="A28" s="12"/>
      <c r="B28" s="12"/>
      <c r="C28" s="12"/>
      <c r="D28" s="47"/>
      <c r="E28" s="48"/>
      <c r="F28" s="48"/>
      <c r="G28" s="48"/>
      <c r="H28" s="48"/>
      <c r="I28" s="48"/>
      <c r="J28" s="48"/>
    </row>
    <row r="29" spans="1:12" ht="12" customHeight="1" x14ac:dyDescent="0.2">
      <c r="A29" s="12"/>
      <c r="B29" s="16" t="s">
        <v>32</v>
      </c>
      <c r="C29" s="16"/>
      <c r="D29" s="49"/>
      <c r="E29" s="50" t="s">
        <v>5</v>
      </c>
      <c r="F29" s="50"/>
      <c r="G29" s="50"/>
      <c r="H29" s="50"/>
      <c r="I29" s="50"/>
      <c r="J29" s="49" t="s">
        <v>6</v>
      </c>
    </row>
    <row r="30" spans="1:12" ht="20.399999999999999" x14ac:dyDescent="0.2">
      <c r="A30" s="12"/>
      <c r="B30" s="16"/>
      <c r="C30" s="16"/>
      <c r="D30" s="49"/>
      <c r="E30" s="51" t="s">
        <v>7</v>
      </c>
      <c r="F30" s="52" t="s">
        <v>8</v>
      </c>
      <c r="G30" s="51" t="s">
        <v>9</v>
      </c>
      <c r="H30" s="51" t="s">
        <v>10</v>
      </c>
      <c r="I30" s="51" t="s">
        <v>11</v>
      </c>
      <c r="J30" s="49"/>
    </row>
    <row r="31" spans="1:12" ht="12" customHeight="1" x14ac:dyDescent="0.2">
      <c r="A31" s="12"/>
      <c r="B31" s="16"/>
      <c r="C31" s="16"/>
      <c r="D31" s="49"/>
      <c r="E31" s="51" t="s">
        <v>12</v>
      </c>
      <c r="F31" s="51" t="s">
        <v>13</v>
      </c>
      <c r="G31" s="51" t="s">
        <v>14</v>
      </c>
      <c r="H31" s="51" t="s">
        <v>15</v>
      </c>
      <c r="I31" s="51" t="s">
        <v>16</v>
      </c>
      <c r="J31" s="51" t="s">
        <v>17</v>
      </c>
    </row>
    <row r="32" spans="1:12" ht="12" customHeight="1" x14ac:dyDescent="0.2">
      <c r="A32" s="19"/>
      <c r="B32" s="20"/>
      <c r="C32" s="21"/>
      <c r="D32" s="53"/>
      <c r="E32" s="54"/>
      <c r="F32" s="54"/>
      <c r="G32" s="54"/>
      <c r="H32" s="54"/>
      <c r="I32" s="54"/>
      <c r="J32" s="54"/>
    </row>
    <row r="33" spans="1:10" ht="12" customHeight="1" x14ac:dyDescent="0.2">
      <c r="A33" s="19"/>
      <c r="B33" s="55" t="s">
        <v>33</v>
      </c>
      <c r="C33" s="56"/>
      <c r="D33" s="57"/>
      <c r="E33" s="58">
        <f>+E34+E35+E36+E37+E40+E43+E44</f>
        <v>0</v>
      </c>
      <c r="F33" s="58">
        <f t="shared" ref="F33:J33" si="2">+F34+F35+F36+F37+F40+F43+F44</f>
        <v>20449708.449999996</v>
      </c>
      <c r="G33" s="58">
        <f t="shared" si="2"/>
        <v>20449708.449999996</v>
      </c>
      <c r="H33" s="58">
        <f t="shared" si="2"/>
        <v>20449708.449999996</v>
      </c>
      <c r="I33" s="58">
        <f t="shared" si="2"/>
        <v>20449708.449999996</v>
      </c>
      <c r="J33" s="58">
        <f t="shared" si="2"/>
        <v>20449708.449999996</v>
      </c>
    </row>
    <row r="34" spans="1:10" ht="12" customHeight="1" x14ac:dyDescent="0.2">
      <c r="A34" s="19"/>
      <c r="B34" s="30"/>
      <c r="C34" s="26" t="s">
        <v>18</v>
      </c>
      <c r="D34" s="27"/>
      <c r="E34" s="28">
        <v>0</v>
      </c>
      <c r="F34" s="28">
        <v>0</v>
      </c>
      <c r="G34" s="28">
        <f>+E34+F34</f>
        <v>0</v>
      </c>
      <c r="H34" s="28">
        <v>0</v>
      </c>
      <c r="I34" s="28">
        <v>0</v>
      </c>
      <c r="J34" s="28">
        <f>+I34-E34</f>
        <v>0</v>
      </c>
    </row>
    <row r="35" spans="1:10" ht="12" customHeight="1" x14ac:dyDescent="0.2">
      <c r="A35" s="19"/>
      <c r="B35" s="30"/>
      <c r="C35" s="26" t="s">
        <v>20</v>
      </c>
      <c r="D35" s="27"/>
      <c r="E35" s="28">
        <v>0</v>
      </c>
      <c r="F35" s="28">
        <v>0</v>
      </c>
      <c r="G35" s="28">
        <f t="shared" ref="G35:G48" si="3">+E35+F35</f>
        <v>0</v>
      </c>
      <c r="H35" s="28">
        <v>0</v>
      </c>
      <c r="I35" s="28">
        <v>0</v>
      </c>
      <c r="J35" s="28">
        <f t="shared" ref="J35:J52" si="4">+I35-E35</f>
        <v>0</v>
      </c>
    </row>
    <row r="36" spans="1:10" ht="12" customHeight="1" x14ac:dyDescent="0.2">
      <c r="A36" s="19"/>
      <c r="B36" s="30"/>
      <c r="C36" s="26" t="s">
        <v>21</v>
      </c>
      <c r="D36" s="27"/>
      <c r="E36" s="28">
        <v>0</v>
      </c>
      <c r="F36" s="28">
        <v>0</v>
      </c>
      <c r="G36" s="28">
        <f t="shared" si="3"/>
        <v>0</v>
      </c>
      <c r="H36" s="28">
        <v>0</v>
      </c>
      <c r="I36" s="28">
        <v>0</v>
      </c>
      <c r="J36" s="28">
        <f t="shared" si="4"/>
        <v>0</v>
      </c>
    </row>
    <row r="37" spans="1:10" ht="12" customHeight="1" x14ac:dyDescent="0.2">
      <c r="A37" s="19"/>
      <c r="B37" s="30"/>
      <c r="C37" s="26" t="s">
        <v>22</v>
      </c>
      <c r="D37" s="27"/>
      <c r="E37" s="28">
        <f>+E38+E39</f>
        <v>0</v>
      </c>
      <c r="F37" s="28">
        <f>+F38+F39</f>
        <v>0</v>
      </c>
      <c r="G37" s="28">
        <f t="shared" si="3"/>
        <v>0</v>
      </c>
      <c r="H37" s="28">
        <f>+H38+H39</f>
        <v>0</v>
      </c>
      <c r="I37" s="28">
        <f>+I38+I39</f>
        <v>0</v>
      </c>
      <c r="J37" s="28">
        <f t="shared" si="4"/>
        <v>0</v>
      </c>
    </row>
    <row r="38" spans="1:10" ht="12" customHeight="1" x14ac:dyDescent="0.2">
      <c r="A38" s="19"/>
      <c r="B38" s="30"/>
      <c r="C38" s="59"/>
      <c r="D38" s="60" t="s">
        <v>23</v>
      </c>
      <c r="E38" s="28">
        <v>0</v>
      </c>
      <c r="F38" s="28">
        <v>0</v>
      </c>
      <c r="G38" s="28">
        <f t="shared" si="3"/>
        <v>0</v>
      </c>
      <c r="H38" s="28">
        <v>0</v>
      </c>
      <c r="I38" s="28">
        <v>0</v>
      </c>
      <c r="J38" s="28">
        <f t="shared" si="4"/>
        <v>0</v>
      </c>
    </row>
    <row r="39" spans="1:10" ht="12" customHeight="1" x14ac:dyDescent="0.2">
      <c r="A39" s="19"/>
      <c r="B39" s="30"/>
      <c r="C39" s="59"/>
      <c r="D39" s="60" t="s">
        <v>24</v>
      </c>
      <c r="E39" s="28">
        <v>0</v>
      </c>
      <c r="F39" s="28">
        <v>0</v>
      </c>
      <c r="G39" s="28">
        <f t="shared" si="3"/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30"/>
      <c r="C40" s="26" t="s">
        <v>25</v>
      </c>
      <c r="D40" s="27"/>
      <c r="E40" s="28">
        <f>+E41+E42</f>
        <v>0</v>
      </c>
      <c r="F40" s="28">
        <f>+F41+F42</f>
        <v>0</v>
      </c>
      <c r="G40" s="28">
        <f>+G41+G42</f>
        <v>0</v>
      </c>
      <c r="H40" s="28">
        <f>+H41+H42</f>
        <v>0</v>
      </c>
      <c r="I40" s="28">
        <f>+I41+I42</f>
        <v>0</v>
      </c>
      <c r="J40" s="28">
        <f t="shared" si="4"/>
        <v>0</v>
      </c>
    </row>
    <row r="41" spans="1:10" ht="12" customHeight="1" x14ac:dyDescent="0.2">
      <c r="A41" s="19"/>
      <c r="B41" s="30"/>
      <c r="C41" s="59"/>
      <c r="D41" s="60" t="s">
        <v>23</v>
      </c>
      <c r="E41" s="28">
        <v>0</v>
      </c>
      <c r="F41" s="28">
        <v>0</v>
      </c>
      <c r="G41" s="28">
        <f t="shared" si="3"/>
        <v>0</v>
      </c>
      <c r="H41" s="28">
        <v>0</v>
      </c>
      <c r="I41" s="28">
        <v>0</v>
      </c>
      <c r="J41" s="28">
        <f t="shared" si="4"/>
        <v>0</v>
      </c>
    </row>
    <row r="42" spans="1:10" ht="12" customHeight="1" x14ac:dyDescent="0.2">
      <c r="A42" s="19"/>
      <c r="B42" s="30"/>
      <c r="C42" s="59"/>
      <c r="D42" s="60" t="s">
        <v>24</v>
      </c>
      <c r="E42" s="28">
        <v>0</v>
      </c>
      <c r="F42" s="28">
        <v>0</v>
      </c>
      <c r="G42" s="28">
        <f t="shared" si="3"/>
        <v>0</v>
      </c>
      <c r="H42" s="28">
        <v>0</v>
      </c>
      <c r="I42" s="28">
        <v>0</v>
      </c>
      <c r="J42" s="28">
        <f t="shared" si="4"/>
        <v>0</v>
      </c>
    </row>
    <row r="43" spans="1:10" ht="12" customHeight="1" x14ac:dyDescent="0.2">
      <c r="A43" s="19"/>
      <c r="B43" s="30"/>
      <c r="C43" s="26" t="s">
        <v>27</v>
      </c>
      <c r="D43" s="27"/>
      <c r="E43" s="28">
        <v>0</v>
      </c>
      <c r="F43" s="28">
        <f>+F22</f>
        <v>20449708.449999996</v>
      </c>
      <c r="G43" s="28">
        <f t="shared" si="3"/>
        <v>20449708.449999996</v>
      </c>
      <c r="H43" s="28">
        <f>+G43</f>
        <v>20449708.449999996</v>
      </c>
      <c r="I43" s="28">
        <f>+H43</f>
        <v>20449708.449999996</v>
      </c>
      <c r="J43" s="28">
        <f t="shared" si="4"/>
        <v>20449708.449999996</v>
      </c>
    </row>
    <row r="44" spans="1:10" ht="12" customHeight="1" x14ac:dyDescent="0.2">
      <c r="A44" s="19"/>
      <c r="B44" s="30"/>
      <c r="C44" s="26" t="s">
        <v>28</v>
      </c>
      <c r="D44" s="27"/>
      <c r="E44" s="28">
        <v>0</v>
      </c>
      <c r="F44" s="28">
        <v>0</v>
      </c>
      <c r="G44" s="28">
        <f t="shared" si="3"/>
        <v>0</v>
      </c>
      <c r="H44" s="28">
        <v>0</v>
      </c>
      <c r="I44" s="28">
        <v>0</v>
      </c>
      <c r="J44" s="28">
        <f t="shared" si="4"/>
        <v>0</v>
      </c>
    </row>
    <row r="45" spans="1:10" ht="12" customHeight="1" x14ac:dyDescent="0.2">
      <c r="A45" s="19"/>
      <c r="B45" s="30"/>
      <c r="C45" s="59"/>
      <c r="D45" s="60"/>
      <c r="E45" s="28"/>
      <c r="F45" s="28"/>
      <c r="G45" s="61"/>
      <c r="H45" s="28"/>
      <c r="I45" s="28"/>
      <c r="J45" s="61"/>
    </row>
    <row r="46" spans="1:10" ht="12" customHeight="1" x14ac:dyDescent="0.2">
      <c r="A46" s="19"/>
      <c r="B46" s="55" t="s">
        <v>34</v>
      </c>
      <c r="C46" s="56"/>
      <c r="D46" s="60"/>
      <c r="E46" s="58">
        <f>+E47+E48+E49</f>
        <v>6958925.7800000003</v>
      </c>
      <c r="F46" s="58">
        <f>+F47+F48+F49</f>
        <v>5088019.5999999996</v>
      </c>
      <c r="G46" s="58">
        <f>+G47+G48+G49</f>
        <v>12046945.379999999</v>
      </c>
      <c r="H46" s="58">
        <f>+H47+H48+H49</f>
        <v>12046945.379999999</v>
      </c>
      <c r="I46" s="58">
        <f>+I47+I48+I49</f>
        <v>5088019.5999999996</v>
      </c>
      <c r="J46" s="58">
        <f t="shared" si="4"/>
        <v>-1870906.1800000006</v>
      </c>
    </row>
    <row r="47" spans="1:10" ht="12" customHeight="1" x14ac:dyDescent="0.2">
      <c r="A47" s="19"/>
      <c r="B47" s="55"/>
      <c r="C47" s="26" t="s">
        <v>19</v>
      </c>
      <c r="D47" s="27"/>
      <c r="E47" s="28">
        <v>0</v>
      </c>
      <c r="F47" s="28">
        <v>0</v>
      </c>
      <c r="G47" s="28">
        <f t="shared" si="3"/>
        <v>0</v>
      </c>
      <c r="H47" s="28">
        <v>0</v>
      </c>
      <c r="I47" s="28">
        <v>0</v>
      </c>
      <c r="J47" s="28">
        <f t="shared" si="4"/>
        <v>0</v>
      </c>
    </row>
    <row r="48" spans="1:10" ht="12" customHeight="1" x14ac:dyDescent="0.2">
      <c r="A48" s="19"/>
      <c r="B48" s="30"/>
      <c r="C48" s="26" t="s">
        <v>26</v>
      </c>
      <c r="D48" s="27"/>
      <c r="E48" s="28">
        <v>0</v>
      </c>
      <c r="F48" s="28">
        <v>0</v>
      </c>
      <c r="G48" s="28">
        <f t="shared" si="3"/>
        <v>0</v>
      </c>
      <c r="H48" s="28">
        <v>0</v>
      </c>
      <c r="I48" s="28">
        <v>0</v>
      </c>
      <c r="J48" s="28">
        <f t="shared" si="4"/>
        <v>0</v>
      </c>
    </row>
    <row r="49" spans="1:11" ht="12" customHeight="1" x14ac:dyDescent="0.2">
      <c r="A49" s="19"/>
      <c r="B49" s="30"/>
      <c r="C49" s="26" t="s">
        <v>28</v>
      </c>
      <c r="D49" s="27"/>
      <c r="E49" s="28">
        <f>+E23</f>
        <v>6958925.7800000003</v>
      </c>
      <c r="F49" s="28">
        <f>+F23</f>
        <v>5088019.5999999996</v>
      </c>
      <c r="G49" s="28">
        <f>+E49+F49</f>
        <v>12046945.379999999</v>
      </c>
      <c r="H49" s="28">
        <f>+G49</f>
        <v>12046945.379999999</v>
      </c>
      <c r="I49" s="28">
        <f>+I23</f>
        <v>5088019.5999999996</v>
      </c>
      <c r="J49" s="28">
        <f t="shared" si="4"/>
        <v>-1870906.1800000006</v>
      </c>
    </row>
    <row r="50" spans="1:11" s="67" customFormat="1" ht="12" customHeight="1" x14ac:dyDescent="0.2">
      <c r="A50" s="12"/>
      <c r="B50" s="62"/>
      <c r="C50" s="63"/>
      <c r="D50" s="64"/>
      <c r="E50" s="65"/>
      <c r="F50" s="65"/>
      <c r="G50" s="65"/>
      <c r="H50" s="65"/>
      <c r="I50" s="65"/>
      <c r="J50" s="65"/>
      <c r="K50" s="66"/>
    </row>
    <row r="51" spans="1:11" ht="12" customHeight="1" x14ac:dyDescent="0.2">
      <c r="A51" s="19"/>
      <c r="B51" s="55" t="s">
        <v>35</v>
      </c>
      <c r="C51" s="68"/>
      <c r="D51" s="60"/>
      <c r="E51" s="58">
        <f>+E52</f>
        <v>0</v>
      </c>
      <c r="F51" s="58">
        <f>+F52</f>
        <v>0</v>
      </c>
      <c r="G51" s="58">
        <f>+G52</f>
        <v>0</v>
      </c>
      <c r="H51" s="58">
        <f>+H52</f>
        <v>0</v>
      </c>
      <c r="I51" s="58">
        <f>+I52</f>
        <v>0</v>
      </c>
      <c r="J51" s="58">
        <f t="shared" si="4"/>
        <v>0</v>
      </c>
    </row>
    <row r="52" spans="1:11" ht="12" customHeight="1" x14ac:dyDescent="0.2">
      <c r="A52" s="19"/>
      <c r="B52" s="30"/>
      <c r="C52" s="26" t="s">
        <v>29</v>
      </c>
      <c r="D52" s="27"/>
      <c r="E52" s="28">
        <v>0</v>
      </c>
      <c r="F52" s="28">
        <v>0</v>
      </c>
      <c r="G52" s="28">
        <f t="shared" ref="G52" si="5">+E52+F52</f>
        <v>0</v>
      </c>
      <c r="H52" s="28">
        <v>0</v>
      </c>
      <c r="I52" s="28">
        <v>0</v>
      </c>
      <c r="J52" s="28">
        <f t="shared" si="4"/>
        <v>0</v>
      </c>
    </row>
    <row r="53" spans="1:11" ht="12" customHeight="1" x14ac:dyDescent="0.2">
      <c r="A53" s="19"/>
      <c r="B53" s="33"/>
      <c r="C53" s="34"/>
      <c r="D53" s="69"/>
      <c r="E53" s="37"/>
      <c r="F53" s="37"/>
      <c r="G53" s="37"/>
      <c r="H53" s="37"/>
      <c r="I53" s="37"/>
      <c r="J53" s="37"/>
    </row>
    <row r="54" spans="1:11" ht="12" customHeight="1" x14ac:dyDescent="0.2">
      <c r="A54" s="12"/>
      <c r="B54" s="38"/>
      <c r="C54" s="39"/>
      <c r="D54" s="70" t="s">
        <v>30</v>
      </c>
      <c r="E54" s="28">
        <f>+E34+E35+E36+E37+E40+E43+E44+E46+E51</f>
        <v>6958925.7800000003</v>
      </c>
      <c r="F54" s="28">
        <f t="shared" ref="F54:I54" si="6">+F34+F35+F36+F37+F40+F43+F44+F46+F51</f>
        <v>25537728.049999997</v>
      </c>
      <c r="G54" s="28">
        <f t="shared" si="6"/>
        <v>32496653.829999994</v>
      </c>
      <c r="H54" s="28">
        <f t="shared" si="6"/>
        <v>32496653.829999994</v>
      </c>
      <c r="I54" s="28">
        <f t="shared" si="6"/>
        <v>25537728.049999997</v>
      </c>
      <c r="J54" s="71">
        <f>+J33+J46+J51</f>
        <v>18578802.269999996</v>
      </c>
    </row>
    <row r="55" spans="1:11" x14ac:dyDescent="0.2">
      <c r="A55" s="19"/>
      <c r="B55" s="42"/>
      <c r="C55" s="42"/>
      <c r="D55" s="42"/>
      <c r="E55" s="43"/>
      <c r="F55" s="43"/>
      <c r="G55" s="43"/>
      <c r="H55" s="44" t="s">
        <v>31</v>
      </c>
      <c r="I55" s="45"/>
      <c r="J55" s="72"/>
    </row>
    <row r="56" spans="1:11" x14ac:dyDescent="0.2">
      <c r="A56" s="19"/>
      <c r="B56" s="73"/>
      <c r="C56" s="73"/>
      <c r="D56" s="73"/>
      <c r="E56" s="73"/>
      <c r="F56" s="73"/>
      <c r="G56" s="73"/>
      <c r="H56" s="73"/>
      <c r="I56" s="73"/>
      <c r="J56" s="73"/>
    </row>
    <row r="57" spans="1:11" x14ac:dyDescent="0.2">
      <c r="B57" s="1" t="s">
        <v>36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2020-04-15T19:23:01Z</dcterms:created>
  <dcterms:modified xsi:type="dcterms:W3CDTF">2020-04-15T19:23:19Z</dcterms:modified>
</cp:coreProperties>
</file>